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800" yWindow="62476" windowWidth="0" windowHeight="23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<sst xmlns="http://schemas.openxmlformats.org/spreadsheetml/2006/main" count="93" uniqueCount="60">
  <si>
    <t>Total Volume</t>
  </si>
  <si>
    <t>IQ Syber Green Mix</t>
  </si>
  <si>
    <r>
      <t>m</t>
    </r>
    <r>
      <rPr>
        <b/>
        <sz val="12"/>
        <rFont val="Arial"/>
        <family val="2"/>
      </rPr>
      <t>L</t>
    </r>
  </si>
  <si>
    <t>PCR mix</t>
  </si>
  <si>
    <t>Caution : Please protect from light!!!!!!!</t>
  </si>
  <si>
    <t>For 1 PCR</t>
  </si>
  <si>
    <t>Exp 1-21-15 CFW NEC model with HMO, eNOS inhibitor L-NIO-Abbott ILEUM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</si>
  <si>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</si>
  <si>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</si>
  <si>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</si>
  <si>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</si>
  <si>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</si>
  <si>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</si>
  <si>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</si>
  <si>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</si>
  <si>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</si>
  <si>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</si>
  <si>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</si>
  <si>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</si>
  <si>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A</t>
  </si>
  <si>
    <t>B</t>
  </si>
  <si>
    <t>C</t>
  </si>
  <si>
    <t>D</t>
  </si>
  <si>
    <t>E</t>
  </si>
  <si>
    <t>F</t>
  </si>
  <si>
    <t>G</t>
  </si>
  <si>
    <t>H</t>
  </si>
  <si>
    <t>PCR Plate</t>
  </si>
  <si>
    <t>cDNA Box # 107</t>
  </si>
  <si>
    <t>cDNA</t>
  </si>
  <si>
    <t>PCR water</t>
  </si>
  <si>
    <t>cDNA dilution (1:10) 10 extra included</t>
  </si>
  <si>
    <t>1 gene (triplicate)</t>
  </si>
  <si>
    <t>2 gene (triplicate)</t>
  </si>
  <si>
    <t>4 gene (triplicate)</t>
  </si>
  <si>
    <t>6 gene (triplicate)</t>
  </si>
  <si>
    <t>8 gene (triplicate)</t>
  </si>
  <si>
    <t>16 gene (triplicate)</t>
  </si>
  <si>
    <t>20 gene (triplicate)</t>
  </si>
  <si>
    <t>24 gene (triplicate)</t>
  </si>
  <si>
    <t>10 gene (triplicate)</t>
  </si>
  <si>
    <t>12gene (triplicate)</t>
  </si>
  <si>
    <t>14 gene (triplicate)</t>
  </si>
  <si>
    <t>18 gene (triplicate)</t>
  </si>
  <si>
    <t>Total diluted  cDNA</t>
  </si>
  <si>
    <t>x</t>
  </si>
  <si>
    <t>Forward+Reverse Primer mix</t>
  </si>
  <si>
    <t># of genes</t>
  </si>
  <si>
    <t>STEP 1</t>
  </si>
  <si>
    <t>STEP 2 cDNA dilution</t>
  </si>
  <si>
    <t>STEP 4 Run PCR Use cytokine-35 protocol on PCR machine</t>
  </si>
  <si>
    <r>
      <t>OR     For # wells</t>
    </r>
    <r>
      <rPr>
        <sz val="6"/>
        <rFont val="Arial"/>
        <family val="2"/>
      </rPr>
      <t xml:space="preserve"> </t>
    </r>
    <r>
      <rPr>
        <sz val="9"/>
        <rFont val="Arial"/>
        <family val="2"/>
      </rPr>
      <t>(15% extra included)</t>
    </r>
  </si>
  <si>
    <r>
      <t xml:space="preserve">For # samples in </t>
    </r>
    <r>
      <rPr>
        <sz val="10"/>
        <rFont val="Arial"/>
        <family val="2"/>
      </rPr>
      <t>triplicates</t>
    </r>
    <r>
      <rPr>
        <sz val="6"/>
        <rFont val="Arial"/>
        <family val="2"/>
      </rPr>
      <t xml:space="preserve"> </t>
    </r>
    <r>
      <rPr>
        <sz val="9"/>
        <rFont val="Arial"/>
        <family val="2"/>
      </rPr>
      <t>(15% extra included)</t>
    </r>
  </si>
  <si>
    <t>Experiment details</t>
  </si>
  <si>
    <r>
      <t xml:space="preserve"> STEP 3 To the PCR plate - add 5 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 xml:space="preserve">L of diluted cDNA or water + 5 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L of PCR mix</t>
    </r>
  </si>
  <si>
    <t>cDNA Box #</t>
  </si>
  <si>
    <r>
      <t xml:space="preserve">Type # of samples in triplicate in </t>
    </r>
    <r>
      <rPr>
        <b/>
        <sz val="10"/>
        <color indexed="10"/>
        <rFont val="Arial"/>
        <family val="2"/>
      </rPr>
      <t>C5</t>
    </r>
    <r>
      <rPr>
        <sz val="10"/>
        <color indexed="23"/>
        <rFont val="Arial"/>
        <family val="2"/>
      </rPr>
      <t xml:space="preserve"> to automatically calculate volume</t>
    </r>
  </si>
  <si>
    <r>
      <t xml:space="preserve">Type cDNA Box # in </t>
    </r>
    <r>
      <rPr>
        <b/>
        <sz val="10"/>
        <color indexed="10"/>
        <rFont val="Arial"/>
        <family val="2"/>
      </rPr>
      <t>G3</t>
    </r>
  </si>
  <si>
    <r>
      <t xml:space="preserve">Type experiment details in </t>
    </r>
    <r>
      <rPr>
        <b/>
        <sz val="10"/>
        <color indexed="10"/>
        <rFont val="Arial"/>
        <family val="2"/>
      </rPr>
      <t>C2</t>
    </r>
  </si>
  <si>
    <r>
      <rPr>
        <sz val="12"/>
        <color indexed="23"/>
        <rFont val="Arial"/>
        <family val="2"/>
      </rPr>
      <t xml:space="preserve">Type labels in place of </t>
    </r>
    <r>
      <rPr>
        <b/>
        <sz val="12"/>
        <color indexed="10"/>
        <rFont val="Arial"/>
        <family val="2"/>
      </rPr>
      <t>Red X's</t>
    </r>
    <r>
      <rPr>
        <sz val="12"/>
        <color indexed="23"/>
        <rFont val="Arial"/>
        <family val="2"/>
      </rPr>
      <t xml:space="preserve"> below to generate labels in triplicate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</si>
</sst>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7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8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10" fillId="6" borderId="13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10" fillId="12" borderId="15" xfId="0" applyNumberFormat="1" applyFont="1" applyFill="1" applyBorder="1" applyAlignment="1">
      <alignment horizontal="center" vertical="center" wrapText="1"/>
    </xf>
    <xf numFmtId="2" fontId="10" fillId="6" borderId="15" xfId="0" applyNumberFormat="1" applyFont="1" applyFill="1" applyBorder="1" applyAlignment="1">
      <alignment horizontal="center" vertical="center" wrapText="1"/>
    </xf>
    <xf numFmtId="2" fontId="10" fillId="8" borderId="15" xfId="0" applyNumberFormat="1" applyFont="1" applyFill="1" applyBorder="1" applyAlignment="1">
      <alignment horizontal="center" vertical="center" wrapText="1"/>
    </xf>
    <xf numFmtId="2" fontId="10" fillId="6" borderId="16" xfId="0" applyNumberFormat="1" applyFont="1" applyFill="1" applyBorder="1" applyAlignment="1">
      <alignment horizontal="center" vertical="center" wrapText="1"/>
    </xf>
    <xf numFmtId="2" fontId="10" fillId="6" borderId="17" xfId="0" applyNumberFormat="1" applyFont="1" applyFill="1" applyBorder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center" vertical="center" wrapText="1"/>
    </xf>
    <xf numFmtId="2" fontId="10" fillId="6" borderId="18" xfId="0" applyNumberFormat="1" applyFont="1" applyFill="1" applyBorder="1" applyAlignment="1">
      <alignment horizontal="center" vertical="center" wrapText="1"/>
    </xf>
    <xf numFmtId="2" fontId="10" fillId="6" borderId="19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wrapText="1"/>
    </xf>
    <xf numFmtId="0" fontId="5" fillId="13" borderId="0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center"/>
    </xf>
    <xf numFmtId="0" fontId="60" fillId="1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11" fillId="13" borderId="17" xfId="0" applyFont="1" applyFill="1" applyBorder="1" applyAlignment="1">
      <alignment horizontal="center" vertical="top" wrapText="1"/>
    </xf>
    <xf numFmtId="0" fontId="11" fillId="13" borderId="17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top" wrapText="1"/>
    </xf>
    <xf numFmtId="0" fontId="0" fillId="13" borderId="17" xfId="0" applyFont="1" applyFill="1" applyBorder="1" applyAlignment="1">
      <alignment horizontal="center" vertical="top" wrapText="1"/>
    </xf>
    <xf numFmtId="0" fontId="10" fillId="13" borderId="17" xfId="0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 horizontal="center"/>
    </xf>
    <xf numFmtId="0" fontId="1" fillId="13" borderId="17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/>
    </xf>
    <xf numFmtId="2" fontId="61" fillId="12" borderId="17" xfId="0" applyNumberFormat="1" applyFont="1" applyFill="1" applyBorder="1" applyAlignment="1">
      <alignment horizontal="center" vertical="center" wrapText="1"/>
    </xf>
    <xf numFmtId="2" fontId="61" fillId="12" borderId="15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2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7:M25" comment="" totalsRowShown="0">
  <autoFilter ref="A17:M25"/>
  <tableColumns count="13">
    <tableColumn id="1" name="PCR Plate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4" name="1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150" zoomScaleNormal="150" zoomScalePageLayoutView="0" workbookViewId="0" topLeftCell="A1">
      <selection activeCell="C2" sqref="C2"/>
    </sheetView>
  </sheetViews>
  <sheetFormatPr defaultColWidth="8.8515625" defaultRowHeight="12.75"/>
  <cols>
    <col min="1" max="1" width="16.8515625" style="1" customWidth="1"/>
    <col min="2" max="2" width="9.140625" style="1" customWidth="1"/>
    <col min="3" max="3" width="8.28125" style="1" customWidth="1"/>
    <col min="4" max="4" width="8.421875" style="0" customWidth="1"/>
    <col min="5" max="5" width="8.28125" style="0" customWidth="1"/>
    <col min="6" max="7" width="8.00390625" style="0" customWidth="1"/>
    <col min="8" max="9" width="8.28125" style="0" customWidth="1"/>
    <col min="10" max="10" width="8.00390625" style="0" customWidth="1"/>
    <col min="11" max="11" width="8.28125" style="0" customWidth="1"/>
    <col min="12" max="12" width="8.140625" style="0" customWidth="1"/>
    <col min="13" max="13" width="8.28125" style="0" customWidth="1"/>
    <col min="14" max="14" width="5.421875" style="0" customWidth="1"/>
  </cols>
  <sheetData>
    <row r="1" ht="12.75">
      <c r="A1"/>
    </row>
    <row r="2" spans="1:11" ht="18">
      <c r="A2" s="62" t="s">
        <v>53</v>
      </c>
      <c r="B2" s="8"/>
      <c r="C2" s="63" t="s">
        <v>58</v>
      </c>
      <c r="D2" s="3"/>
      <c r="E2" s="4"/>
      <c r="F2" s="5"/>
      <c r="G2" s="5"/>
      <c r="H2" s="4"/>
      <c r="I2" s="4"/>
      <c r="J2" s="4"/>
      <c r="K2" s="5"/>
    </row>
    <row r="3" spans="1:7" ht="15.75">
      <c r="A3" s="23" t="s">
        <v>48</v>
      </c>
      <c r="B3" s="27" t="s">
        <v>5</v>
      </c>
      <c r="C3" s="28"/>
      <c r="D3" s="28"/>
      <c r="E3" s="65" t="s">
        <v>55</v>
      </c>
      <c r="F3" s="66"/>
      <c r="G3" s="67" t="s">
        <v>57</v>
      </c>
    </row>
    <row r="4" spans="1:7" s="35" customFormat="1" ht="92.25">
      <c r="A4" s="39" t="s">
        <v>3</v>
      </c>
      <c r="B4" s="33" t="s">
        <v>2</v>
      </c>
      <c r="C4" s="36" t="s">
        <v>52</v>
      </c>
      <c r="D4" s="36" t="s">
        <v>51</v>
      </c>
      <c r="F4" s="34"/>
      <c r="G4" s="34"/>
    </row>
    <row r="5" spans="1:7" ht="23.25">
      <c r="A5" s="40" t="s">
        <v>47</v>
      </c>
      <c r="B5" s="29">
        <v>1</v>
      </c>
      <c r="C5" s="38">
        <v>32</v>
      </c>
      <c r="D5" s="56">
        <f>C5*3</f>
        <v>96</v>
      </c>
      <c r="E5" s="64" t="s">
        <v>56</v>
      </c>
      <c r="F5" s="24"/>
      <c r="G5" s="24"/>
    </row>
    <row r="6" spans="1:7" ht="30">
      <c r="A6" s="30" t="s">
        <v>1</v>
      </c>
      <c r="B6" s="31">
        <v>4.5</v>
      </c>
      <c r="C6" s="31">
        <f>B6*C5*3+(B6*3*C5*0.15)</f>
        <v>496.8</v>
      </c>
      <c r="D6" s="31">
        <f>D5*B6+(D5*B6*0.15)</f>
        <v>496.8</v>
      </c>
      <c r="E6" s="61"/>
      <c r="F6" s="25"/>
      <c r="G6" s="25"/>
    </row>
    <row r="7" spans="1:7" ht="30">
      <c r="A7" s="30" t="s">
        <v>46</v>
      </c>
      <c r="B7" s="31">
        <v>0.5</v>
      </c>
      <c r="C7" s="32">
        <f>B7*C5*3+(B7*3*C5*0.15)</f>
        <v>55.2</v>
      </c>
      <c r="D7" s="31">
        <f>D5*B7+(D5*B7*0.15)</f>
        <v>55.2</v>
      </c>
      <c r="F7" s="25"/>
      <c r="G7" s="25"/>
    </row>
    <row r="8" spans="1:7" s="6" customFormat="1" ht="15.75">
      <c r="A8" s="37" t="s">
        <v>0</v>
      </c>
      <c r="B8" s="37">
        <f>SUM(B6:B7)</f>
        <v>5</v>
      </c>
      <c r="C8" s="37">
        <f>SUM(C6:C7)</f>
        <v>552</v>
      </c>
      <c r="D8" s="37">
        <f>SUM(D6:D7)</f>
        <v>552</v>
      </c>
      <c r="F8" s="26"/>
      <c r="G8" s="26"/>
    </row>
    <row r="9" spans="1:13" s="6" customFormat="1" ht="15.75" customHeight="1">
      <c r="A9" s="68" t="s">
        <v>59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</row>
    <row r="10" spans="1:13" s="6" customFormat="1" ht="20.25">
      <c r="A10" s="41" t="s">
        <v>49</v>
      </c>
      <c r="B10" s="42"/>
      <c r="C10" s="42"/>
      <c r="D10" s="42"/>
      <c r="E10" s="43"/>
      <c r="F10" s="44"/>
      <c r="G10" s="44"/>
      <c r="H10" s="45"/>
      <c r="I10" s="45"/>
      <c r="J10" s="45"/>
      <c r="K10" s="45"/>
      <c r="L10" s="45"/>
      <c r="M10" s="45"/>
    </row>
    <row r="11" spans="1:13" ht="36">
      <c r="A11" s="46" t="s">
        <v>31</v>
      </c>
      <c r="B11" s="47" t="s">
        <v>32</v>
      </c>
      <c r="C11" s="47" t="s">
        <v>33</v>
      </c>
      <c r="D11" s="47" t="s">
        <v>34</v>
      </c>
      <c r="E11" s="47" t="s">
        <v>35</v>
      </c>
      <c r="F11" s="47" t="s">
        <v>36</v>
      </c>
      <c r="G11" s="47" t="s">
        <v>40</v>
      </c>
      <c r="H11" s="47" t="s">
        <v>41</v>
      </c>
      <c r="I11" s="47" t="s">
        <v>42</v>
      </c>
      <c r="J11" s="47" t="s">
        <v>37</v>
      </c>
      <c r="K11" s="47" t="s">
        <v>43</v>
      </c>
      <c r="L11" s="47" t="s">
        <v>38</v>
      </c>
      <c r="M11" s="47" t="s">
        <v>39</v>
      </c>
    </row>
    <row r="12" spans="1:13" ht="12.75">
      <c r="A12" s="48"/>
      <c r="B12" s="52">
        <v>1</v>
      </c>
      <c r="C12" s="47">
        <f>B$12*2</f>
        <v>2</v>
      </c>
      <c r="D12" s="47">
        <v>4</v>
      </c>
      <c r="E12" s="47">
        <v>6</v>
      </c>
      <c r="F12" s="47">
        <v>8</v>
      </c>
      <c r="G12" s="47">
        <v>10</v>
      </c>
      <c r="H12" s="47">
        <v>12</v>
      </c>
      <c r="I12" s="47">
        <v>14</v>
      </c>
      <c r="J12" s="47">
        <v>16</v>
      </c>
      <c r="K12" s="47">
        <v>18</v>
      </c>
      <c r="L12" s="47">
        <v>20</v>
      </c>
      <c r="M12" s="47">
        <v>24</v>
      </c>
    </row>
    <row r="13" spans="1:13" ht="12.75">
      <c r="A13" s="51" t="s">
        <v>29</v>
      </c>
      <c r="B13" s="49">
        <v>1.65</v>
      </c>
      <c r="C13" s="50">
        <f aca="true" t="shared" si="0" ref="C13:M13">$B13*C12</f>
        <v>3.3</v>
      </c>
      <c r="D13" s="50">
        <f t="shared" si="0"/>
        <v>6.6</v>
      </c>
      <c r="E13" s="50">
        <f t="shared" si="0"/>
        <v>9.899999999999999</v>
      </c>
      <c r="F13" s="50">
        <f t="shared" si="0"/>
        <v>13.2</v>
      </c>
      <c r="G13" s="50">
        <f t="shared" si="0"/>
        <v>16.5</v>
      </c>
      <c r="H13" s="50">
        <f t="shared" si="0"/>
        <v>19.799999999999997</v>
      </c>
      <c r="I13" s="50">
        <f t="shared" si="0"/>
        <v>23.099999999999998</v>
      </c>
      <c r="J13" s="50">
        <f t="shared" si="0"/>
        <v>26.4</v>
      </c>
      <c r="K13" s="50">
        <f t="shared" si="0"/>
        <v>29.7</v>
      </c>
      <c r="L13" s="50">
        <f t="shared" si="0"/>
        <v>33</v>
      </c>
      <c r="M13" s="50">
        <f t="shared" si="0"/>
        <v>39.599999999999994</v>
      </c>
    </row>
    <row r="14" spans="1:13" ht="12.75">
      <c r="A14" s="51" t="s">
        <v>30</v>
      </c>
      <c r="B14" s="51">
        <v>14.85</v>
      </c>
      <c r="C14" s="50">
        <f aca="true" t="shared" si="1" ref="C14:M14">$B14*C12</f>
        <v>29.7</v>
      </c>
      <c r="D14" s="50">
        <f t="shared" si="1"/>
        <v>59.4</v>
      </c>
      <c r="E14" s="50">
        <f t="shared" si="1"/>
        <v>89.1</v>
      </c>
      <c r="F14" s="50">
        <f t="shared" si="1"/>
        <v>118.8</v>
      </c>
      <c r="G14" s="50">
        <f t="shared" si="1"/>
        <v>148.5</v>
      </c>
      <c r="H14" s="50">
        <f t="shared" si="1"/>
        <v>178.2</v>
      </c>
      <c r="I14" s="50">
        <f t="shared" si="1"/>
        <v>207.9</v>
      </c>
      <c r="J14" s="50">
        <f t="shared" si="1"/>
        <v>237.6</v>
      </c>
      <c r="K14" s="50">
        <f t="shared" si="1"/>
        <v>267.3</v>
      </c>
      <c r="L14" s="50">
        <f t="shared" si="1"/>
        <v>297</v>
      </c>
      <c r="M14" s="50">
        <f t="shared" si="1"/>
        <v>356.4</v>
      </c>
    </row>
    <row r="15" spans="1:13" ht="25.5">
      <c r="A15" s="52" t="s">
        <v>44</v>
      </c>
      <c r="B15" s="53">
        <f>SUM(B13:B14)</f>
        <v>16.5</v>
      </c>
      <c r="C15" s="53">
        <f aca="true" t="shared" si="2" ref="C15:M15">SUM(C13:C14)</f>
        <v>33</v>
      </c>
      <c r="D15" s="53">
        <f t="shared" si="2"/>
        <v>66</v>
      </c>
      <c r="E15" s="53">
        <f t="shared" si="2"/>
        <v>99</v>
      </c>
      <c r="F15" s="53">
        <f t="shared" si="2"/>
        <v>132</v>
      </c>
      <c r="G15" s="53">
        <f t="shared" si="2"/>
        <v>165</v>
      </c>
      <c r="H15" s="53">
        <f t="shared" si="2"/>
        <v>198</v>
      </c>
      <c r="I15" s="53">
        <f t="shared" si="2"/>
        <v>231</v>
      </c>
      <c r="J15" s="53">
        <f t="shared" si="2"/>
        <v>264</v>
      </c>
      <c r="K15" s="53">
        <f t="shared" si="2"/>
        <v>297</v>
      </c>
      <c r="L15" s="53">
        <f t="shared" si="2"/>
        <v>330</v>
      </c>
      <c r="M15" s="53">
        <f t="shared" si="2"/>
        <v>396</v>
      </c>
    </row>
    <row r="16" ht="12.75" customHeight="1"/>
    <row r="17" spans="1:18" ht="33" customHeight="1">
      <c r="A17" s="9" t="s">
        <v>27</v>
      </c>
      <c r="B17" s="15" t="s">
        <v>7</v>
      </c>
      <c r="C17" s="16" t="s">
        <v>8</v>
      </c>
      <c r="D17" s="16" t="s">
        <v>9</v>
      </c>
      <c r="E17" s="15" t="s">
        <v>10</v>
      </c>
      <c r="F17" s="16" t="s">
        <v>11</v>
      </c>
      <c r="G17" s="16" t="s">
        <v>12</v>
      </c>
      <c r="H17" s="17" t="s">
        <v>13</v>
      </c>
      <c r="I17" s="16" t="s">
        <v>14</v>
      </c>
      <c r="J17" s="16" t="s">
        <v>15</v>
      </c>
      <c r="K17" s="15" t="s">
        <v>16</v>
      </c>
      <c r="L17" s="16" t="s">
        <v>17</v>
      </c>
      <c r="M17" s="18" t="s">
        <v>18</v>
      </c>
      <c r="O17" s="13"/>
      <c r="P17" s="13"/>
      <c r="Q17" s="13"/>
      <c r="R17" s="13"/>
    </row>
    <row r="18" spans="1:18" ht="33" customHeight="1">
      <c r="A18" s="10" t="s">
        <v>19</v>
      </c>
      <c r="B18" s="54" t="s">
        <v>45</v>
      </c>
      <c r="C18" s="19" t="str">
        <f>Sheet1!$B18</f>
        <v>x</v>
      </c>
      <c r="D18" s="19" t="str">
        <f>Sheet1!$B18</f>
        <v>x</v>
      </c>
      <c r="E18" s="54" t="s">
        <v>45</v>
      </c>
      <c r="F18" s="19" t="str">
        <f>Sheet1!$E18</f>
        <v>x</v>
      </c>
      <c r="G18" s="19" t="str">
        <f>Sheet1!$E18</f>
        <v>x</v>
      </c>
      <c r="H18" s="54" t="s">
        <v>45</v>
      </c>
      <c r="I18" s="19" t="str">
        <f>Sheet1!$H18</f>
        <v>x</v>
      </c>
      <c r="J18" s="19" t="str">
        <f>Sheet1!$H18</f>
        <v>x</v>
      </c>
      <c r="K18" s="55" t="s">
        <v>45</v>
      </c>
      <c r="L18" s="19" t="str">
        <f>Sheet1!$K18</f>
        <v>x</v>
      </c>
      <c r="M18" s="20" t="str">
        <f>Sheet1!$K18</f>
        <v>x</v>
      </c>
      <c r="O18" s="13"/>
      <c r="P18" s="13"/>
      <c r="Q18" s="13"/>
      <c r="R18" s="13"/>
    </row>
    <row r="19" spans="1:18" ht="33" customHeight="1">
      <c r="A19" s="10" t="s">
        <v>20</v>
      </c>
      <c r="B19" s="54" t="s">
        <v>45</v>
      </c>
      <c r="C19" s="19" t="str">
        <f>B19</f>
        <v>x</v>
      </c>
      <c r="D19" s="19" t="str">
        <f>Sheet1!$B19</f>
        <v>x</v>
      </c>
      <c r="E19" s="54" t="s">
        <v>45</v>
      </c>
      <c r="F19" s="19" t="str">
        <f>Sheet1!$E19</f>
        <v>x</v>
      </c>
      <c r="G19" s="19" t="str">
        <f>Sheet1!$E19</f>
        <v>x</v>
      </c>
      <c r="H19" s="54" t="s">
        <v>45</v>
      </c>
      <c r="I19" s="19" t="str">
        <f>Sheet1!$H19</f>
        <v>x</v>
      </c>
      <c r="J19" s="19" t="str">
        <f>Sheet1!$H19</f>
        <v>x</v>
      </c>
      <c r="K19" s="55" t="s">
        <v>45</v>
      </c>
      <c r="L19" s="19" t="str">
        <f>Sheet1!$K19</f>
        <v>x</v>
      </c>
      <c r="M19" s="20" t="str">
        <f>Sheet1!$K19</f>
        <v>x</v>
      </c>
      <c r="O19" s="13"/>
      <c r="P19" s="13"/>
      <c r="Q19" s="13"/>
      <c r="R19" s="13"/>
    </row>
    <row r="20" spans="1:18" ht="33" customHeight="1">
      <c r="A20" s="10" t="s">
        <v>21</v>
      </c>
      <c r="B20" s="54" t="s">
        <v>45</v>
      </c>
      <c r="C20" s="19" t="str">
        <f>Sheet1!$B20</f>
        <v>x</v>
      </c>
      <c r="D20" s="19" t="str">
        <f>Sheet1!$B20</f>
        <v>x</v>
      </c>
      <c r="E20" s="54" t="s">
        <v>45</v>
      </c>
      <c r="F20" s="19" t="str">
        <f>Sheet1!$E20</f>
        <v>x</v>
      </c>
      <c r="G20" s="19" t="str">
        <f>Sheet1!$E20</f>
        <v>x</v>
      </c>
      <c r="H20" s="54" t="s">
        <v>45</v>
      </c>
      <c r="I20" s="19" t="str">
        <f>Sheet1!$H20</f>
        <v>x</v>
      </c>
      <c r="J20" s="19" t="str">
        <f>Sheet1!$H20</f>
        <v>x</v>
      </c>
      <c r="K20" s="55" t="s">
        <v>45</v>
      </c>
      <c r="L20" s="19" t="str">
        <f>Sheet1!$K20</f>
        <v>x</v>
      </c>
      <c r="M20" s="19" t="str">
        <f>Sheet1!$K20</f>
        <v>x</v>
      </c>
      <c r="O20" s="13"/>
      <c r="P20" s="13"/>
      <c r="Q20" s="13"/>
      <c r="R20" s="14"/>
    </row>
    <row r="21" spans="1:18" ht="33" customHeight="1">
      <c r="A21" s="10" t="s">
        <v>22</v>
      </c>
      <c r="B21" s="54" t="s">
        <v>45</v>
      </c>
      <c r="C21" s="19" t="str">
        <f>Sheet1!$B21</f>
        <v>x</v>
      </c>
      <c r="D21" s="19" t="str">
        <f>Sheet1!$B21</f>
        <v>x</v>
      </c>
      <c r="E21" s="54" t="s">
        <v>45</v>
      </c>
      <c r="F21" s="19" t="str">
        <f>Sheet1!$E21</f>
        <v>x</v>
      </c>
      <c r="G21" s="19" t="str">
        <f>Sheet1!$E21</f>
        <v>x</v>
      </c>
      <c r="H21" s="54" t="s">
        <v>45</v>
      </c>
      <c r="I21" s="19" t="str">
        <f>Sheet1!$H21</f>
        <v>x</v>
      </c>
      <c r="J21" s="19" t="str">
        <f>Sheet1!$H21</f>
        <v>x</v>
      </c>
      <c r="K21" s="55" t="s">
        <v>45</v>
      </c>
      <c r="L21" s="19" t="str">
        <f>Sheet1!$K21</f>
        <v>x</v>
      </c>
      <c r="M21" s="19" t="str">
        <f>Sheet1!$K21</f>
        <v>x</v>
      </c>
      <c r="O21" s="13"/>
      <c r="P21" s="13"/>
      <c r="Q21" s="13"/>
      <c r="R21" s="14"/>
    </row>
    <row r="22" spans="1:18" ht="33" customHeight="1">
      <c r="A22" s="10" t="s">
        <v>23</v>
      </c>
      <c r="B22" s="54" t="s">
        <v>45</v>
      </c>
      <c r="C22" s="19" t="str">
        <f>Sheet1!$B22</f>
        <v>x</v>
      </c>
      <c r="D22" s="19" t="str">
        <f>Sheet1!$B22</f>
        <v>x</v>
      </c>
      <c r="E22" s="54" t="s">
        <v>45</v>
      </c>
      <c r="F22" s="19" t="str">
        <f>Sheet1!$E22</f>
        <v>x</v>
      </c>
      <c r="G22" s="19" t="str">
        <f>Sheet1!$E22</f>
        <v>x</v>
      </c>
      <c r="H22" s="54" t="s">
        <v>45</v>
      </c>
      <c r="I22" s="19" t="str">
        <f>Sheet1!$H22</f>
        <v>x</v>
      </c>
      <c r="J22" s="19" t="str">
        <f>Sheet1!$H22</f>
        <v>x</v>
      </c>
      <c r="K22" s="55" t="s">
        <v>45</v>
      </c>
      <c r="L22" s="19" t="str">
        <f>Sheet1!$K22</f>
        <v>x</v>
      </c>
      <c r="M22" s="19" t="str">
        <f>Sheet1!$K22</f>
        <v>x</v>
      </c>
      <c r="O22" s="13"/>
      <c r="P22" s="13"/>
      <c r="Q22" s="13"/>
      <c r="R22" s="14"/>
    </row>
    <row r="23" spans="1:18" ht="33" customHeight="1">
      <c r="A23" s="10" t="s">
        <v>24</v>
      </c>
      <c r="B23" s="54" t="s">
        <v>45</v>
      </c>
      <c r="C23" s="19" t="str">
        <f>Sheet1!$B23</f>
        <v>x</v>
      </c>
      <c r="D23" s="19" t="str">
        <f>Sheet1!$B23</f>
        <v>x</v>
      </c>
      <c r="E23" s="54" t="s">
        <v>45</v>
      </c>
      <c r="F23" s="19" t="str">
        <f>Sheet1!$E23</f>
        <v>x</v>
      </c>
      <c r="G23" s="19" t="str">
        <f>Sheet1!$E23</f>
        <v>x</v>
      </c>
      <c r="H23" s="54" t="s">
        <v>45</v>
      </c>
      <c r="I23" s="19" t="str">
        <f>Sheet1!$H23</f>
        <v>x</v>
      </c>
      <c r="J23" s="19" t="str">
        <f>Sheet1!$H23</f>
        <v>x</v>
      </c>
      <c r="K23" s="55" t="s">
        <v>45</v>
      </c>
      <c r="L23" s="19" t="str">
        <f>Sheet1!$K23</f>
        <v>x</v>
      </c>
      <c r="M23" s="19" t="str">
        <f>Sheet1!$K23</f>
        <v>x</v>
      </c>
      <c r="O23" s="13"/>
      <c r="P23" s="13"/>
      <c r="Q23" s="13"/>
      <c r="R23" s="14"/>
    </row>
    <row r="24" spans="1:13" ht="33" customHeight="1">
      <c r="A24" s="10" t="s">
        <v>25</v>
      </c>
      <c r="B24" s="54" t="s">
        <v>45</v>
      </c>
      <c r="C24" s="19" t="str">
        <f>Sheet1!$B24</f>
        <v>x</v>
      </c>
      <c r="D24" s="19" t="str">
        <f>Sheet1!$B24</f>
        <v>x</v>
      </c>
      <c r="E24" s="54" t="s">
        <v>45</v>
      </c>
      <c r="F24" s="19" t="str">
        <f>Sheet1!$E24</f>
        <v>x</v>
      </c>
      <c r="G24" s="19" t="str">
        <f>Sheet1!$E24</f>
        <v>x</v>
      </c>
      <c r="H24" s="54" t="s">
        <v>45</v>
      </c>
      <c r="I24" s="19" t="str">
        <f>Sheet1!$H24</f>
        <v>x</v>
      </c>
      <c r="J24" s="19" t="str">
        <f>Sheet1!$H24</f>
        <v>x</v>
      </c>
      <c r="K24" s="55" t="s">
        <v>45</v>
      </c>
      <c r="L24" s="19" t="str">
        <f>Sheet1!$K24</f>
        <v>x</v>
      </c>
      <c r="M24" s="20" t="str">
        <f>Sheet1!$K24</f>
        <v>x</v>
      </c>
    </row>
    <row r="25" spans="1:13" ht="33" customHeight="1">
      <c r="A25" s="11" t="s">
        <v>26</v>
      </c>
      <c r="B25" s="54" t="s">
        <v>45</v>
      </c>
      <c r="C25" s="19" t="str">
        <f>Sheet1!$B25</f>
        <v>x</v>
      </c>
      <c r="D25" s="19" t="str">
        <f>Sheet1!$B25</f>
        <v>x</v>
      </c>
      <c r="E25" s="54" t="s">
        <v>45</v>
      </c>
      <c r="F25" s="19" t="str">
        <f>Sheet1!$E25</f>
        <v>x</v>
      </c>
      <c r="G25" s="19" t="str">
        <f>Sheet1!$E25</f>
        <v>x</v>
      </c>
      <c r="H25" s="54" t="s">
        <v>45</v>
      </c>
      <c r="I25" s="19" t="str">
        <f>Sheet1!$H25</f>
        <v>x</v>
      </c>
      <c r="J25" s="19" t="str">
        <f>Sheet1!$H25</f>
        <v>x</v>
      </c>
      <c r="K25" s="55" t="s">
        <v>45</v>
      </c>
      <c r="L25" s="21" t="str">
        <f>Sheet1!$K25</f>
        <v>x</v>
      </c>
      <c r="M25" s="22" t="str">
        <f>Sheet1!$K25</f>
        <v>x</v>
      </c>
    </row>
    <row r="26" spans="1:8" ht="15.75">
      <c r="A26" s="57" t="s">
        <v>54</v>
      </c>
      <c r="B26" s="58"/>
      <c r="C26" s="58"/>
      <c r="D26" s="2"/>
      <c r="E26" s="59"/>
      <c r="F26" s="59"/>
      <c r="G26" s="59"/>
      <c r="H26" s="59"/>
    </row>
    <row r="27" spans="1:8" ht="12.75">
      <c r="A27" s="60" t="s">
        <v>50</v>
      </c>
      <c r="B27" s="58"/>
      <c r="C27" s="58"/>
      <c r="D27" s="2"/>
      <c r="E27" s="59"/>
      <c r="F27" s="59"/>
      <c r="G27" s="59"/>
      <c r="H27" s="59"/>
    </row>
    <row r="28" spans="1:18" ht="15.75">
      <c r="A28" s="57" t="s">
        <v>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</sheetData>
  <sheetProtection/>
  <mergeCells count="1">
    <mergeCell ref="A9:M9"/>
  </mergeCells>
  <printOptions/>
  <pageMargins left="0.75" right="0.75" top="1" bottom="1" header="0.5" footer="0.5"/>
  <pageSetup fitToHeight="1" fitToWidth="1" horizontalDpi="600" verticalDpi="600" orientation="portrait" scale="71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A23"/>
  <sheetViews>
    <sheetView zoomScalePageLayoutView="0" workbookViewId="0" topLeftCell="A1">
      <selection activeCell="G25" sqref="G25"/>
    </sheetView>
  </sheetViews>
  <sheetFormatPr defaultColWidth="8.8515625" defaultRowHeight="12.75"/>
  <sheetData>
    <row r="2" ht="12.75">
      <c r="A2" t="s">
        <v>6</v>
      </c>
    </row>
    <row r="23" ht="15">
      <c r="A23" s="1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3"/>
  <sheetViews>
    <sheetView zoomScalePageLayoutView="0" workbookViewId="0" topLeftCell="A1">
      <selection activeCell="G25" sqref="G25"/>
    </sheetView>
  </sheetViews>
  <sheetFormatPr defaultColWidth="8.8515625" defaultRowHeight="12.75"/>
  <sheetData>
    <row r="2" ht="12.75">
      <c r="A2" t="s">
        <v>6</v>
      </c>
    </row>
    <row r="23" ht="15">
      <c r="A23" s="12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Children's Hospital of Pgh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sodhicp</dc:creator>
  <cp:keywords/>
  <dc:description/>
  <cp:lastModifiedBy>Shelley List</cp:lastModifiedBy>
  <cp:lastPrinted>2015-02-10T16:08:59Z</cp:lastPrinted>
  <dcterms:created xsi:type="dcterms:W3CDTF">2008-01-18T15:41:38Z</dcterms:created>
  <dcterms:modified xsi:type="dcterms:W3CDTF">2015-02-17T23:47:42Z</dcterms:modified>
  <cp:category/>
  <cp:version/>
  <cp:contentType/>
  <cp:contentStatus/>
</cp:coreProperties>
</file>